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20730" windowHeight="11760"/>
  </bookViews>
  <sheets>
    <sheet name="Sheet1" sheetId="1" r:id="rId1"/>
    <sheet name="Sheet2" sheetId="2" r:id="rId2"/>
    <sheet name="Sheet3" sheetId="3" r:id="rId3"/>
  </sheets>
  <definedNames>
    <definedName name="_xlnm.Print_Area" localSheetId="0">Sheet1!$B$1:$M$29</definedName>
  </definedNames>
  <calcPr calcId="145621"/>
</workbook>
</file>

<file path=xl/calcChain.xml><?xml version="1.0" encoding="utf-8"?>
<calcChain xmlns="http://schemas.openxmlformats.org/spreadsheetml/2006/main">
  <c r="K11" i="1" l="1"/>
  <c r="E10" i="1"/>
  <c r="G9" i="1" l="1"/>
  <c r="G7" i="1"/>
  <c r="G10" i="1" l="1"/>
  <c r="E7" i="1"/>
  <c r="E8" i="1"/>
  <c r="G6" i="1"/>
  <c r="C11" i="1" l="1"/>
  <c r="D8" i="1" l="1"/>
  <c r="D7" i="1"/>
  <c r="E11" i="1"/>
  <c r="M10" i="1"/>
  <c r="I10" i="1"/>
  <c r="I11" i="1" s="1"/>
  <c r="K10" i="1"/>
  <c r="M6" i="1" l="1"/>
  <c r="K6" i="1"/>
  <c r="I6" i="1"/>
  <c r="M8" i="1"/>
  <c r="K8" i="1"/>
  <c r="I8" i="1"/>
  <c r="M7" i="1"/>
  <c r="K7" i="1"/>
  <c r="I7" i="1"/>
  <c r="M9" i="1"/>
  <c r="I9" i="1"/>
  <c r="K9" i="1"/>
  <c r="D11" i="1"/>
  <c r="M11" i="1" l="1"/>
</calcChain>
</file>

<file path=xl/sharedStrings.xml><?xml version="1.0" encoding="utf-8"?>
<sst xmlns="http://schemas.openxmlformats.org/spreadsheetml/2006/main" count="61" uniqueCount="40">
  <si>
    <t>小川自治会自主防災隊・事務局</t>
    <rPh sb="0" eb="2">
      <t>オガワ</t>
    </rPh>
    <rPh sb="2" eb="5">
      <t>ジチカイ</t>
    </rPh>
    <rPh sb="5" eb="7">
      <t>ジシュ</t>
    </rPh>
    <rPh sb="7" eb="9">
      <t>ボウサイ</t>
    </rPh>
    <rPh sb="9" eb="10">
      <t>タイ</t>
    </rPh>
    <rPh sb="11" eb="14">
      <t>ジムキョク</t>
    </rPh>
    <phoneticPr fontId="1"/>
  </si>
  <si>
    <t>蜂谷戸支隊</t>
    <rPh sb="0" eb="2">
      <t>ハチヤ</t>
    </rPh>
    <rPh sb="2" eb="3">
      <t>ト</t>
    </rPh>
    <rPh sb="3" eb="5">
      <t>シタイ</t>
    </rPh>
    <phoneticPr fontId="1"/>
  </si>
  <si>
    <t>柳谷戸支隊</t>
    <rPh sb="0" eb="2">
      <t>ヤナギヤ</t>
    </rPh>
    <rPh sb="2" eb="3">
      <t>ト</t>
    </rPh>
    <rPh sb="3" eb="5">
      <t>シタイ</t>
    </rPh>
    <phoneticPr fontId="1"/>
  </si>
  <si>
    <t>せんげん支隊</t>
    <rPh sb="4" eb="6">
      <t>シタイ</t>
    </rPh>
    <phoneticPr fontId="1"/>
  </si>
  <si>
    <t>下小川支隊</t>
    <rPh sb="0" eb="3">
      <t>シモオガワ</t>
    </rPh>
    <rPh sb="3" eb="5">
      <t>シタイ</t>
    </rPh>
    <phoneticPr fontId="1"/>
  </si>
  <si>
    <t>かえで支隊</t>
    <rPh sb="3" eb="5">
      <t>シタイ</t>
    </rPh>
    <phoneticPr fontId="1"/>
  </si>
  <si>
    <t>自治会所帯</t>
    <rPh sb="0" eb="3">
      <t>ジチカイ</t>
    </rPh>
    <rPh sb="3" eb="5">
      <t>ショタイ</t>
    </rPh>
    <phoneticPr fontId="1"/>
  </si>
  <si>
    <t>非自治会所帯</t>
    <rPh sb="0" eb="1">
      <t>ヒ</t>
    </rPh>
    <rPh sb="1" eb="4">
      <t>ジチカイ</t>
    </rPh>
    <rPh sb="4" eb="6">
      <t>ショタイ</t>
    </rPh>
    <phoneticPr fontId="1"/>
  </si>
  <si>
    <t>総所帯数</t>
    <rPh sb="0" eb="1">
      <t>ソウ</t>
    </rPh>
    <rPh sb="1" eb="3">
      <t>ショタイ</t>
    </rPh>
    <rPh sb="3" eb="4">
      <t>スウ</t>
    </rPh>
    <phoneticPr fontId="1"/>
  </si>
  <si>
    <t>小川地区合計</t>
    <rPh sb="0" eb="2">
      <t>オガワ</t>
    </rPh>
    <rPh sb="2" eb="4">
      <t>チク</t>
    </rPh>
    <rPh sb="4" eb="6">
      <t>ゴウケイ</t>
    </rPh>
    <phoneticPr fontId="1"/>
  </si>
  <si>
    <t>平均家族数</t>
    <rPh sb="0" eb="2">
      <t>ヘイキン</t>
    </rPh>
    <rPh sb="2" eb="4">
      <t>カゾク</t>
    </rPh>
    <rPh sb="4" eb="5">
      <t>スウ</t>
    </rPh>
    <phoneticPr fontId="1"/>
  </si>
  <si>
    <t>平日昼在宅率</t>
    <rPh sb="0" eb="2">
      <t>ヘイジツ</t>
    </rPh>
    <rPh sb="2" eb="3">
      <t>ヒル</t>
    </rPh>
    <rPh sb="3" eb="5">
      <t>ザイタク</t>
    </rPh>
    <rPh sb="5" eb="6">
      <t>リツ</t>
    </rPh>
    <phoneticPr fontId="1"/>
  </si>
  <si>
    <t>×５３％</t>
    <phoneticPr fontId="1"/>
  </si>
  <si>
    <t>要援護者比率</t>
    <rPh sb="0" eb="1">
      <t>ヨウ</t>
    </rPh>
    <rPh sb="1" eb="3">
      <t>エンゴ</t>
    </rPh>
    <rPh sb="3" eb="4">
      <t>シャ</t>
    </rPh>
    <rPh sb="4" eb="6">
      <t>ヒリツ</t>
    </rPh>
    <phoneticPr fontId="1"/>
  </si>
  <si>
    <t>援護　　　　希望率</t>
    <rPh sb="0" eb="2">
      <t>エンゴ</t>
    </rPh>
    <rPh sb="6" eb="8">
      <t>キボウ</t>
    </rPh>
    <rPh sb="8" eb="9">
      <t>リツ</t>
    </rPh>
    <phoneticPr fontId="1"/>
  </si>
  <si>
    <t>支　隊　名</t>
    <rPh sb="0" eb="1">
      <t>シ</t>
    </rPh>
    <rPh sb="2" eb="3">
      <t>タイ</t>
    </rPh>
    <rPh sb="4" eb="5">
      <t>メイ</t>
    </rPh>
    <phoneticPr fontId="1"/>
  </si>
  <si>
    <t>総人口＝休日・平日夜最大避難者数（人）　</t>
    <rPh sb="0" eb="3">
      <t>ソウジンコウ</t>
    </rPh>
    <rPh sb="4" eb="6">
      <t>キュウジツ</t>
    </rPh>
    <rPh sb="7" eb="9">
      <t>ヘイジツ</t>
    </rPh>
    <rPh sb="9" eb="10">
      <t>ヨル</t>
    </rPh>
    <rPh sb="10" eb="12">
      <t>サイダイ</t>
    </rPh>
    <rPh sb="12" eb="14">
      <t>ヒナン</t>
    </rPh>
    <rPh sb="14" eb="15">
      <t>シャ</t>
    </rPh>
    <rPh sb="15" eb="16">
      <t>スウ</t>
    </rPh>
    <rPh sb="17" eb="18">
      <t>ヒト</t>
    </rPh>
    <phoneticPr fontId="1"/>
  </si>
  <si>
    <t>平日昼最大避難者数（人）</t>
    <rPh sb="0" eb="2">
      <t>ヘイジツ</t>
    </rPh>
    <rPh sb="2" eb="3">
      <t>ヒル</t>
    </rPh>
    <rPh sb="3" eb="5">
      <t>サイダイ</t>
    </rPh>
    <rPh sb="5" eb="7">
      <t>ヒナン</t>
    </rPh>
    <rPh sb="7" eb="8">
      <t>シャ</t>
    </rPh>
    <rPh sb="8" eb="9">
      <t>スウ</t>
    </rPh>
    <rPh sb="10" eb="11">
      <t>ヒト</t>
    </rPh>
    <phoneticPr fontId="1"/>
  </si>
  <si>
    <t>要援護者数（人）</t>
    <rPh sb="0" eb="1">
      <t>ヨウ</t>
    </rPh>
    <rPh sb="1" eb="3">
      <t>エンゴ</t>
    </rPh>
    <rPh sb="3" eb="4">
      <t>シャ</t>
    </rPh>
    <rPh sb="4" eb="5">
      <t>スウ</t>
    </rPh>
    <rPh sb="6" eb="7">
      <t>ヒト</t>
    </rPh>
    <phoneticPr fontId="1"/>
  </si>
  <si>
    <t>援護希望者数（人）</t>
    <rPh sb="0" eb="2">
      <t>エンゴ</t>
    </rPh>
    <rPh sb="2" eb="4">
      <t>キボウ</t>
    </rPh>
    <rPh sb="4" eb="5">
      <t>シャ</t>
    </rPh>
    <rPh sb="5" eb="6">
      <t>スウ</t>
    </rPh>
    <rPh sb="7" eb="8">
      <t>ヒト</t>
    </rPh>
    <phoneticPr fontId="1"/>
  </si>
  <si>
    <t>&lt;試算の前提＞</t>
    <rPh sb="1" eb="3">
      <t>シサン</t>
    </rPh>
    <rPh sb="4" eb="6">
      <t>ゼンテイ</t>
    </rPh>
    <phoneticPr fontId="1"/>
  </si>
  <si>
    <t>２．その他の前提</t>
    <rPh sb="4" eb="5">
      <t>タ</t>
    </rPh>
    <rPh sb="6" eb="8">
      <t>ゼンテイ</t>
    </rPh>
    <phoneticPr fontId="1"/>
  </si>
  <si>
    <t>　① 自治会加入所帯数は、平成２６年度小川自治会名簿の所帯数を使用</t>
    <rPh sb="3" eb="6">
      <t>ジチカイ</t>
    </rPh>
    <rPh sb="6" eb="8">
      <t>カニュウ</t>
    </rPh>
    <rPh sb="8" eb="10">
      <t>ショタイ</t>
    </rPh>
    <rPh sb="10" eb="11">
      <t>スウ</t>
    </rPh>
    <rPh sb="13" eb="15">
      <t>ヘイセイ</t>
    </rPh>
    <rPh sb="17" eb="19">
      <t>ネンド</t>
    </rPh>
    <rPh sb="19" eb="21">
      <t>オガワ</t>
    </rPh>
    <rPh sb="21" eb="24">
      <t>ジチカイ</t>
    </rPh>
    <rPh sb="24" eb="26">
      <t>メイボ</t>
    </rPh>
    <rPh sb="27" eb="29">
      <t>ショタイ</t>
    </rPh>
    <rPh sb="29" eb="30">
      <t>スウ</t>
    </rPh>
    <rPh sb="31" eb="33">
      <t>シヨウ</t>
    </rPh>
    <phoneticPr fontId="1"/>
  </si>
  <si>
    <t>×6.3%</t>
    <phoneticPr fontId="1"/>
  </si>
  <si>
    <t>×4.5%</t>
    <phoneticPr fontId="1"/>
  </si>
  <si>
    <t>　③ 最大避難者数は、自治会加入者だけでなく、非加入者も含めた総居住者とした</t>
    <rPh sb="3" eb="5">
      <t>サイダイ</t>
    </rPh>
    <rPh sb="5" eb="7">
      <t>ヒナン</t>
    </rPh>
    <rPh sb="7" eb="8">
      <t>シャ</t>
    </rPh>
    <rPh sb="8" eb="9">
      <t>スウ</t>
    </rPh>
    <rPh sb="11" eb="14">
      <t>ジチカイ</t>
    </rPh>
    <rPh sb="14" eb="17">
      <t>カニュウシャ</t>
    </rPh>
    <rPh sb="23" eb="24">
      <t>ヒ</t>
    </rPh>
    <rPh sb="24" eb="27">
      <t>カニュウシャ</t>
    </rPh>
    <rPh sb="28" eb="29">
      <t>フク</t>
    </rPh>
    <rPh sb="31" eb="32">
      <t>ソウ</t>
    </rPh>
    <rPh sb="32" eb="35">
      <t>キョジュウシャ</t>
    </rPh>
    <phoneticPr fontId="1"/>
  </si>
  <si>
    <t>　④ 最大避難者数は、地震発生時在宅している居住者が全員公園に避難するものとして算定</t>
    <rPh sb="3" eb="5">
      <t>サイダイ</t>
    </rPh>
    <rPh sb="5" eb="7">
      <t>ヒナン</t>
    </rPh>
    <rPh sb="7" eb="8">
      <t>シャ</t>
    </rPh>
    <rPh sb="8" eb="9">
      <t>スウ</t>
    </rPh>
    <rPh sb="11" eb="13">
      <t>ジシン</t>
    </rPh>
    <rPh sb="13" eb="15">
      <t>ハッセイ</t>
    </rPh>
    <rPh sb="15" eb="16">
      <t>ジ</t>
    </rPh>
    <rPh sb="16" eb="18">
      <t>ザイタク</t>
    </rPh>
    <rPh sb="22" eb="25">
      <t>キョジュウシャ</t>
    </rPh>
    <rPh sb="26" eb="28">
      <t>ゼンイン</t>
    </rPh>
    <rPh sb="28" eb="30">
      <t>コウエン</t>
    </rPh>
    <rPh sb="31" eb="33">
      <t>ヒナン</t>
    </rPh>
    <rPh sb="40" eb="42">
      <t>サンテイ</t>
    </rPh>
    <phoneticPr fontId="1"/>
  </si>
  <si>
    <t>１．試算の前提となる次の指標は、平成２６年４月に蜂谷戸支隊が実施したアンケート分析結果を適用しています。</t>
    <rPh sb="2" eb="4">
      <t>シサン</t>
    </rPh>
    <rPh sb="5" eb="7">
      <t>ゼンテイ</t>
    </rPh>
    <rPh sb="10" eb="11">
      <t>ツギ</t>
    </rPh>
    <rPh sb="12" eb="14">
      <t>シヒョウ</t>
    </rPh>
    <rPh sb="16" eb="18">
      <t>ヘイセイ</t>
    </rPh>
    <rPh sb="20" eb="21">
      <t>ネン</t>
    </rPh>
    <rPh sb="22" eb="23">
      <t>ツキ</t>
    </rPh>
    <rPh sb="24" eb="26">
      <t>ハチヤ</t>
    </rPh>
    <rPh sb="26" eb="27">
      <t>ト</t>
    </rPh>
    <rPh sb="27" eb="29">
      <t>シタイ</t>
    </rPh>
    <rPh sb="30" eb="32">
      <t>ジッシ</t>
    </rPh>
    <rPh sb="39" eb="41">
      <t>ブンセキ</t>
    </rPh>
    <rPh sb="41" eb="43">
      <t>ケッカ</t>
    </rPh>
    <rPh sb="44" eb="46">
      <t>テキヨウ</t>
    </rPh>
    <phoneticPr fontId="1"/>
  </si>
  <si>
    <t>×２．８人</t>
    <rPh sb="4" eb="5">
      <t>ニン</t>
    </rPh>
    <phoneticPr fontId="1"/>
  </si>
  <si>
    <r>
      <rPr>
        <sz val="11"/>
        <color theme="1"/>
        <rFont val="HGP明朝E"/>
        <family val="1"/>
        <charset val="128"/>
      </rPr>
      <t>　　＊</t>
    </r>
    <r>
      <rPr>
        <u/>
        <sz val="11"/>
        <color theme="1"/>
        <rFont val="HGP明朝E"/>
        <family val="1"/>
        <charset val="128"/>
      </rPr>
      <t>この数字は、大型マンションの有無により、地区によって大きく異なると思われるため、早急に各支隊で実態調査を行うことが望まれます</t>
    </r>
    <rPh sb="5" eb="7">
      <t>スウジ</t>
    </rPh>
    <rPh sb="9" eb="11">
      <t>オオガタ</t>
    </rPh>
    <rPh sb="17" eb="19">
      <t>ウム</t>
    </rPh>
    <rPh sb="23" eb="25">
      <t>チク</t>
    </rPh>
    <rPh sb="29" eb="30">
      <t>オオ</t>
    </rPh>
    <rPh sb="32" eb="33">
      <t>コト</t>
    </rPh>
    <rPh sb="36" eb="37">
      <t>オモ</t>
    </rPh>
    <rPh sb="43" eb="45">
      <t>ソウキュウ</t>
    </rPh>
    <rPh sb="46" eb="47">
      <t>カク</t>
    </rPh>
    <rPh sb="47" eb="48">
      <t>シ</t>
    </rPh>
    <rPh sb="48" eb="49">
      <t>タイ</t>
    </rPh>
    <rPh sb="50" eb="52">
      <t>ジッタイ</t>
    </rPh>
    <rPh sb="52" eb="54">
      <t>チョウサ</t>
    </rPh>
    <rPh sb="55" eb="56">
      <t>オコナ</t>
    </rPh>
    <rPh sb="60" eb="61">
      <t>ノゾ</t>
    </rPh>
    <phoneticPr fontId="1"/>
  </si>
  <si>
    <t>　① 平均家族数　２．８人 　 ② 平日昼の在宅率　５３％　　　③ 要援護者比率　６．３％　　　④ 援護希望者比率　４．５％</t>
    <rPh sb="3" eb="5">
      <t>ヘイキン</t>
    </rPh>
    <rPh sb="5" eb="7">
      <t>カゾク</t>
    </rPh>
    <rPh sb="7" eb="8">
      <t>スウ</t>
    </rPh>
    <rPh sb="12" eb="13">
      <t>ニン</t>
    </rPh>
    <rPh sb="18" eb="20">
      <t>ヘイジツ</t>
    </rPh>
    <rPh sb="20" eb="21">
      <t>ヒル</t>
    </rPh>
    <rPh sb="22" eb="24">
      <t>ザイタク</t>
    </rPh>
    <rPh sb="24" eb="25">
      <t>リツ</t>
    </rPh>
    <rPh sb="34" eb="35">
      <t>ヨウ</t>
    </rPh>
    <rPh sb="35" eb="37">
      <t>エンゴ</t>
    </rPh>
    <rPh sb="37" eb="38">
      <t>シャ</t>
    </rPh>
    <rPh sb="38" eb="40">
      <t>ヒリツ</t>
    </rPh>
    <rPh sb="50" eb="52">
      <t>エンゴ</t>
    </rPh>
    <rPh sb="52" eb="55">
      <t>キボウシャ</t>
    </rPh>
    <rPh sb="55" eb="57">
      <t>ヒリツ</t>
    </rPh>
    <phoneticPr fontId="1"/>
  </si>
  <si>
    <t>[参考：小川小学校・小川高校への避難者数想定]</t>
    <rPh sb="1" eb="3">
      <t>サンコウ</t>
    </rPh>
    <rPh sb="4" eb="6">
      <t>オガワ</t>
    </rPh>
    <rPh sb="6" eb="9">
      <t>ショウガッコウ</t>
    </rPh>
    <rPh sb="10" eb="12">
      <t>オガワ</t>
    </rPh>
    <rPh sb="12" eb="14">
      <t>コウコウ</t>
    </rPh>
    <rPh sb="16" eb="18">
      <t>ヒナン</t>
    </rPh>
    <rPh sb="18" eb="19">
      <t>シャ</t>
    </rPh>
    <rPh sb="19" eb="20">
      <t>スウ</t>
    </rPh>
    <rPh sb="20" eb="22">
      <t>ソウテイ</t>
    </rPh>
    <phoneticPr fontId="1"/>
  </si>
  <si>
    <r>
      <t>2．小川高校への</t>
    </r>
    <r>
      <rPr>
        <u/>
        <sz val="11"/>
        <color theme="1"/>
        <rFont val="HGP明朝E"/>
        <family val="1"/>
        <charset val="128"/>
      </rPr>
      <t>最大</t>
    </r>
    <r>
      <rPr>
        <sz val="11"/>
        <color theme="1"/>
        <rFont val="HGP明朝E"/>
        <family val="1"/>
        <charset val="128"/>
      </rPr>
      <t>避難者数　　 　　・震度６弱⇒　２0人　　　・震度６強⇒　42人　（休日及び平日夜の場合。平日昼は約半数）</t>
    </r>
    <rPh sb="2" eb="4">
      <t>オガワ</t>
    </rPh>
    <rPh sb="4" eb="6">
      <t>コウコウ</t>
    </rPh>
    <rPh sb="8" eb="10">
      <t>サイダイ</t>
    </rPh>
    <rPh sb="10" eb="12">
      <t>ヒナン</t>
    </rPh>
    <rPh sb="12" eb="13">
      <t>シャ</t>
    </rPh>
    <rPh sb="13" eb="14">
      <t>スウ</t>
    </rPh>
    <rPh sb="20" eb="22">
      <t>シンド</t>
    </rPh>
    <rPh sb="23" eb="24">
      <t>ジャク</t>
    </rPh>
    <rPh sb="28" eb="29">
      <t>ニン</t>
    </rPh>
    <rPh sb="33" eb="35">
      <t>シンド</t>
    </rPh>
    <rPh sb="36" eb="37">
      <t>キョウ</t>
    </rPh>
    <rPh sb="41" eb="42">
      <t>ニン</t>
    </rPh>
    <rPh sb="44" eb="46">
      <t>キュウジツ</t>
    </rPh>
    <rPh sb="46" eb="47">
      <t>オヨ</t>
    </rPh>
    <rPh sb="48" eb="50">
      <t>ヘイジツ</t>
    </rPh>
    <rPh sb="50" eb="51">
      <t>ヨル</t>
    </rPh>
    <rPh sb="52" eb="54">
      <t>バアイ</t>
    </rPh>
    <rPh sb="55" eb="57">
      <t>ヘイジツ</t>
    </rPh>
    <rPh sb="57" eb="58">
      <t>ヒル</t>
    </rPh>
    <rPh sb="59" eb="60">
      <t>ヤク</t>
    </rPh>
    <rPh sb="60" eb="62">
      <t>ハンスウ</t>
    </rPh>
    <phoneticPr fontId="1"/>
  </si>
  <si>
    <t>１．「避難者数＝（建物全壊棟数＋焼失棟数）×平均家族数２．８人」の算式により算出</t>
    <rPh sb="3" eb="5">
      <t>ヒナン</t>
    </rPh>
    <rPh sb="5" eb="6">
      <t>シャ</t>
    </rPh>
    <rPh sb="6" eb="7">
      <t>スウ</t>
    </rPh>
    <rPh sb="9" eb="11">
      <t>タテモノ</t>
    </rPh>
    <rPh sb="11" eb="13">
      <t>ゼンカイ</t>
    </rPh>
    <rPh sb="13" eb="14">
      <t>ムネ</t>
    </rPh>
    <rPh sb="14" eb="15">
      <t>スウ</t>
    </rPh>
    <rPh sb="16" eb="18">
      <t>ショウシツ</t>
    </rPh>
    <rPh sb="18" eb="19">
      <t>ムネ</t>
    </rPh>
    <rPh sb="19" eb="20">
      <t>スウ</t>
    </rPh>
    <rPh sb="22" eb="24">
      <t>ヘイキン</t>
    </rPh>
    <rPh sb="24" eb="26">
      <t>カゾク</t>
    </rPh>
    <rPh sb="26" eb="27">
      <t>スウ</t>
    </rPh>
    <rPh sb="30" eb="31">
      <t>ニン</t>
    </rPh>
    <rPh sb="33" eb="35">
      <t>サンシキ</t>
    </rPh>
    <rPh sb="38" eb="40">
      <t>サンシュツ</t>
    </rPh>
    <phoneticPr fontId="1"/>
  </si>
  <si>
    <t>小川自治会自主防災隊　支隊別避難者数・要援護者数推計</t>
    <rPh sb="0" eb="2">
      <t>オガワ</t>
    </rPh>
    <rPh sb="2" eb="5">
      <t>ジチカイ</t>
    </rPh>
    <rPh sb="5" eb="7">
      <t>ジシュ</t>
    </rPh>
    <rPh sb="7" eb="9">
      <t>ボウサイ</t>
    </rPh>
    <rPh sb="9" eb="10">
      <t>タイ</t>
    </rPh>
    <rPh sb="11" eb="13">
      <t>シタイ</t>
    </rPh>
    <rPh sb="13" eb="14">
      <t>ベツ</t>
    </rPh>
    <rPh sb="14" eb="16">
      <t>ヒナン</t>
    </rPh>
    <rPh sb="16" eb="17">
      <t>シャ</t>
    </rPh>
    <rPh sb="17" eb="18">
      <t>スウ</t>
    </rPh>
    <rPh sb="19" eb="20">
      <t>ヨウ</t>
    </rPh>
    <rPh sb="20" eb="22">
      <t>エンゴ</t>
    </rPh>
    <rPh sb="22" eb="23">
      <t>シャ</t>
    </rPh>
    <rPh sb="23" eb="24">
      <t>スウ</t>
    </rPh>
    <rPh sb="24" eb="26">
      <t>スイケイ</t>
    </rPh>
    <phoneticPr fontId="1"/>
  </si>
  <si>
    <t>２．小川高校には、かえで支隊管内の該当者が全員避難するものとし、小川小学校には、残る支隊の該当者が全員避難するものと仮定</t>
    <rPh sb="2" eb="4">
      <t>オガワ</t>
    </rPh>
    <rPh sb="4" eb="6">
      <t>コウコウ</t>
    </rPh>
    <rPh sb="12" eb="14">
      <t>シタイ</t>
    </rPh>
    <rPh sb="14" eb="16">
      <t>カンナイ</t>
    </rPh>
    <rPh sb="17" eb="20">
      <t>ガイトウシャ</t>
    </rPh>
    <rPh sb="21" eb="23">
      <t>ゼンイン</t>
    </rPh>
    <rPh sb="23" eb="25">
      <t>ヒナン</t>
    </rPh>
    <rPh sb="32" eb="34">
      <t>オガワ</t>
    </rPh>
    <rPh sb="34" eb="37">
      <t>ショウガッコウ</t>
    </rPh>
    <rPh sb="40" eb="41">
      <t>ノコ</t>
    </rPh>
    <rPh sb="42" eb="44">
      <t>シタイ</t>
    </rPh>
    <rPh sb="45" eb="48">
      <t>ガイトウシャ</t>
    </rPh>
    <rPh sb="49" eb="51">
      <t>ゼンイン</t>
    </rPh>
    <rPh sb="51" eb="53">
      <t>ヒナン</t>
    </rPh>
    <rPh sb="58" eb="60">
      <t>カテイ</t>
    </rPh>
    <phoneticPr fontId="1"/>
  </si>
  <si>
    <r>
      <t>　② 自治会加入率は、せんげん支隊・柳谷戸支隊・蜂谷戸支隊以外は仮に</t>
    </r>
    <r>
      <rPr>
        <b/>
        <sz val="11"/>
        <color theme="1"/>
        <rFont val="HGP明朝E"/>
        <family val="1"/>
        <charset val="128"/>
      </rPr>
      <t>７０％</t>
    </r>
    <r>
      <rPr>
        <sz val="11"/>
        <color theme="1"/>
        <rFont val="HGP明朝E"/>
        <family val="1"/>
        <charset val="128"/>
      </rPr>
      <t>として試算。</t>
    </r>
    <rPh sb="3" eb="6">
      <t>ジチカイ</t>
    </rPh>
    <rPh sb="6" eb="8">
      <t>カニュウ</t>
    </rPh>
    <rPh sb="8" eb="9">
      <t>リツ</t>
    </rPh>
    <rPh sb="15" eb="17">
      <t>シタイ</t>
    </rPh>
    <rPh sb="18" eb="20">
      <t>ヤナギヤ</t>
    </rPh>
    <rPh sb="20" eb="21">
      <t>ト</t>
    </rPh>
    <rPh sb="21" eb="23">
      <t>シタイ</t>
    </rPh>
    <rPh sb="24" eb="26">
      <t>ハチヤ</t>
    </rPh>
    <rPh sb="26" eb="27">
      <t>ト</t>
    </rPh>
    <rPh sb="27" eb="29">
      <t>シタイ</t>
    </rPh>
    <rPh sb="29" eb="31">
      <t>イガイ</t>
    </rPh>
    <rPh sb="32" eb="33">
      <t>カリ</t>
    </rPh>
    <rPh sb="40" eb="42">
      <t>シサン</t>
    </rPh>
    <phoneticPr fontId="1"/>
  </si>
  <si>
    <t>　 　せんげん・柳谷戸・蜂谷戸の各支隊は実態調査に基づく実数を使用。加入率は、せんげん支隊６７％、柳谷戸支隊６６％、蜂谷戸支隊６０％（大型賃貸マンション有）　</t>
    <rPh sb="8" eb="10">
      <t>ヤナギヤ</t>
    </rPh>
    <rPh sb="10" eb="11">
      <t>ト</t>
    </rPh>
    <rPh sb="12" eb="14">
      <t>ハチヤ</t>
    </rPh>
    <rPh sb="14" eb="15">
      <t>ト</t>
    </rPh>
    <rPh sb="16" eb="17">
      <t>カク</t>
    </rPh>
    <rPh sb="17" eb="19">
      <t>シタイ</t>
    </rPh>
    <rPh sb="20" eb="22">
      <t>ジッタイ</t>
    </rPh>
    <rPh sb="22" eb="24">
      <t>チョウサ</t>
    </rPh>
    <rPh sb="25" eb="26">
      <t>モト</t>
    </rPh>
    <rPh sb="28" eb="30">
      <t>ジッスウ</t>
    </rPh>
    <rPh sb="31" eb="33">
      <t>シヨウ</t>
    </rPh>
    <rPh sb="34" eb="36">
      <t>カニュウ</t>
    </rPh>
    <rPh sb="36" eb="37">
      <t>リツ</t>
    </rPh>
    <rPh sb="43" eb="45">
      <t>シタイ</t>
    </rPh>
    <rPh sb="49" eb="51">
      <t>ヤナギヤ</t>
    </rPh>
    <rPh sb="51" eb="52">
      <t>ト</t>
    </rPh>
    <rPh sb="52" eb="54">
      <t>シタイ</t>
    </rPh>
    <rPh sb="58" eb="60">
      <t>ハチヤ</t>
    </rPh>
    <rPh sb="60" eb="61">
      <t>ト</t>
    </rPh>
    <rPh sb="61" eb="63">
      <t>シタイ</t>
    </rPh>
    <rPh sb="67" eb="69">
      <t>オオガタ</t>
    </rPh>
    <rPh sb="69" eb="71">
      <t>チンタイ</t>
    </rPh>
    <rPh sb="76" eb="77">
      <t>アリ</t>
    </rPh>
    <phoneticPr fontId="1"/>
  </si>
  <si>
    <r>
      <t>１．小川小学校への</t>
    </r>
    <r>
      <rPr>
        <u/>
        <sz val="11"/>
        <color theme="1"/>
        <rFont val="HGP明朝E"/>
        <family val="1"/>
        <charset val="128"/>
      </rPr>
      <t>最大</t>
    </r>
    <r>
      <rPr>
        <sz val="11"/>
        <color theme="1"/>
        <rFont val="HGP明朝E"/>
        <family val="1"/>
        <charset val="128"/>
      </rPr>
      <t>避難者数　　　・震度６弱⇒２３２人　　　・震度６強⇒５１０人　（休日及び平日夜の場合。平日昼は約半数）</t>
    </r>
    <rPh sb="2" eb="4">
      <t>オガワ</t>
    </rPh>
    <rPh sb="4" eb="7">
      <t>ショウガッコウ</t>
    </rPh>
    <rPh sb="9" eb="11">
      <t>サイダイ</t>
    </rPh>
    <rPh sb="11" eb="13">
      <t>ヒナン</t>
    </rPh>
    <rPh sb="13" eb="14">
      <t>シャ</t>
    </rPh>
    <rPh sb="14" eb="15">
      <t>スウ</t>
    </rPh>
    <rPh sb="19" eb="21">
      <t>シンド</t>
    </rPh>
    <rPh sb="22" eb="23">
      <t>ジャク</t>
    </rPh>
    <rPh sb="27" eb="28">
      <t>ニン</t>
    </rPh>
    <rPh sb="32" eb="34">
      <t>シンド</t>
    </rPh>
    <rPh sb="35" eb="36">
      <t>キョウ</t>
    </rPh>
    <rPh sb="40" eb="41">
      <t>ニン</t>
    </rPh>
    <rPh sb="43" eb="45">
      <t>キュウジツ</t>
    </rPh>
    <rPh sb="45" eb="46">
      <t>オヨ</t>
    </rPh>
    <rPh sb="47" eb="49">
      <t>ヘイジツ</t>
    </rPh>
    <rPh sb="49" eb="50">
      <t>ヨル</t>
    </rPh>
    <rPh sb="51" eb="53">
      <t>バアイ</t>
    </rPh>
    <rPh sb="54" eb="56">
      <t>ヘイジツ</t>
    </rPh>
    <rPh sb="56" eb="57">
      <t>ヒル</t>
    </rPh>
    <rPh sb="58" eb="59">
      <t>ヤク</t>
    </rPh>
    <rPh sb="59" eb="61">
      <t>ハンスウ</t>
    </rPh>
    <phoneticPr fontId="1"/>
  </si>
  <si>
    <t>資料．２</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</si>
</sst>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14"/>
      <color theme="1"/>
      <name val="HGP明朝E"/>
      <family val="1"/>
      <charset val="128"/>
    </font>
    <font>
      <sz val="11"/>
      <color theme="1"/>
      <name val="HGP明朝E"/>
      <family val="1"/>
      <charset val="128"/>
    </font>
    <font>
      <sz val="22"/>
      <color theme="1"/>
      <name val="HGP明朝E"/>
      <family val="1"/>
      <charset val="128"/>
    </font>
    <font>
      <sz val="11"/>
      <color theme="1"/>
      <name val="ＭＳ Ｐゴシック"/>
      <family val="2"/>
      <charset val="128"/>
      <scheme val="minor"/>
    </font>
    <font>
      <b/>
      <sz val="14"/>
      <color theme="1"/>
      <name val="HGP明朝E"/>
      <family val="1"/>
      <charset val="128"/>
    </font>
    <font>
      <b/>
      <sz val="11"/>
      <color theme="1"/>
      <name val="HGP明朝E"/>
      <family val="1"/>
      <charset val="128"/>
    </font>
    <font>
      <u/>
      <sz val="11"/>
      <color theme="1"/>
      <name val="HGP明朝E"/>
      <family val="1"/>
      <charset val="128"/>
    </font>
    <font>
      <sz val="14"/>
      <color theme="1"/>
      <name val="ＭＳ Ｐゴシック"/>
      <family val="2"/>
      <charset val="128"/>
      <scheme val="minor"/>
    </font>
    <font>
      <sz val="12"/>
      <color theme="1"/>
      <name val="HGP明朝E"/>
      <family val="1"/>
      <charset val="128"/>
    </font>
    <font>
      <b/>
      <sz val="14"/>
      <color theme="1"/>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wrapText="1"/>
    </xf>
    <xf numFmtId="0" fontId="2" fillId="0" borderId="0" xfId="0" applyFont="1">
      <alignment vertical="center"/>
    </xf>
    <xf numFmtId="0" fontId="2" fillId="0" borderId="12" xfId="0" applyFont="1" applyBorder="1">
      <alignment vertical="center"/>
    </xf>
    <xf numFmtId="0" fontId="2" fillId="0" borderId="14" xfId="0" applyFont="1" applyBorder="1">
      <alignment vertical="center"/>
    </xf>
    <xf numFmtId="0" fontId="2" fillId="0" borderId="15" xfId="0" applyFont="1" applyBorder="1">
      <alignment vertical="center"/>
    </xf>
    <xf numFmtId="38" fontId="2" fillId="0" borderId="4" xfId="1" applyFont="1" applyBorder="1">
      <alignment vertical="center"/>
    </xf>
    <xf numFmtId="176" fontId="2" fillId="0" borderId="3" xfId="0" applyNumberFormat="1" applyFont="1" applyBorder="1">
      <alignment vertical="center"/>
    </xf>
    <xf numFmtId="38" fontId="6" fillId="0" borderId="3" xfId="1" applyFont="1" applyBorder="1">
      <alignment vertical="center"/>
    </xf>
    <xf numFmtId="176" fontId="2" fillId="0" borderId="1" xfId="0" applyNumberFormat="1" applyFont="1" applyBorder="1">
      <alignment vertical="center"/>
    </xf>
    <xf numFmtId="38" fontId="6" fillId="0" borderId="1" xfId="1" applyFont="1" applyBorder="1">
      <alignment vertical="center"/>
    </xf>
    <xf numFmtId="176" fontId="2" fillId="0" borderId="10" xfId="0" applyNumberFormat="1" applyFont="1" applyBorder="1">
      <alignment vertical="center"/>
    </xf>
    <xf numFmtId="38" fontId="6" fillId="0" borderId="10" xfId="1" applyFont="1" applyBorder="1">
      <alignment vertical="center"/>
    </xf>
    <xf numFmtId="176" fontId="2" fillId="0" borderId="5" xfId="0" applyNumberFormat="1" applyFont="1" applyBorder="1">
      <alignment vertical="center"/>
    </xf>
    <xf numFmtId="38" fontId="6" fillId="0" borderId="5" xfId="1" applyFont="1" applyBorder="1">
      <alignment vertical="center"/>
    </xf>
    <xf numFmtId="176" fontId="6" fillId="0" borderId="3" xfId="0" applyNumberFormat="1" applyFont="1" applyBorder="1">
      <alignment vertical="center"/>
    </xf>
    <xf numFmtId="176" fontId="6" fillId="0" borderId="11" xfId="0" applyNumberFormat="1" applyFont="1" applyBorder="1">
      <alignment vertical="center"/>
    </xf>
    <xf numFmtId="176" fontId="6" fillId="0" borderId="5" xfId="0" applyNumberFormat="1" applyFont="1" applyBorder="1">
      <alignment vertical="center"/>
    </xf>
    <xf numFmtId="176" fontId="6" fillId="0" borderId="13" xfId="0" applyNumberFormat="1" applyFont="1" applyBorder="1">
      <alignment vertical="center"/>
    </xf>
    <xf numFmtId="176" fontId="6" fillId="0" borderId="16" xfId="0" applyNumberFormat="1" applyFont="1" applyBorder="1">
      <alignment vertical="center"/>
    </xf>
    <xf numFmtId="176" fontId="6" fillId="0" borderId="6" xfId="0" applyNumberFormat="1" applyFont="1" applyBorder="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5"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10"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11" xfId="0" applyNumberFormat="1" applyFont="1" applyBorder="1" applyAlignment="1">
      <alignment horizontal="center" vertical="center"/>
    </xf>
    <xf numFmtId="0" fontId="8" fillId="0" borderId="0" xfId="0" applyFont="1">
      <alignment vertical="center"/>
    </xf>
    <xf numFmtId="38" fontId="6" fillId="0" borderId="11" xfId="1" applyFont="1" applyBorder="1">
      <alignment vertical="center"/>
    </xf>
    <xf numFmtId="176" fontId="6" fillId="0" borderId="3"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10" xfId="0" applyNumberFormat="1" applyFont="1" applyBorder="1" applyAlignment="1">
      <alignment horizontal="right" vertical="center"/>
    </xf>
    <xf numFmtId="38" fontId="6" fillId="0" borderId="3" xfId="1" applyFont="1" applyBorder="1" applyAlignment="1">
      <alignment horizontal="right" vertical="center"/>
    </xf>
    <xf numFmtId="0" fontId="9" fillId="0" borderId="0" xfId="0" applyFont="1">
      <alignment vertical="center"/>
    </xf>
    <xf numFmtId="0" fontId="10"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3" fillId="0" borderId="0" xfId="0" applyFont="1" applyAlignment="1">
      <alignment horizontal="right" vertical="center"/>
    </xf>
    <xf numFmtId="31" fontId="2" fillId="0" borderId="0" xfId="0" applyNumberFormat="1" applyFont="1" applyBorder="1" applyAlignment="1">
      <alignment horizontal="right"/>
    </xf>
    <xf numFmtId="0" fontId="11"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7"/>
  <sheetViews>
    <sheetView tabSelected="1" topLeftCell="A18" workbookViewId="0">
      <selection activeCell="H35" sqref="H35"/>
    </sheetView>
  </sheetViews>
  <sheetFormatPr defaultRowHeight="13.5" x14ac:dyDescent="0.15"/>
  <cols>
    <col min="1" max="1" width="2.125" customWidth="1"/>
    <col min="2" max="2" width="14.5" customWidth="1"/>
    <col min="3" max="3" width="11.375" customWidth="1"/>
    <col min="4" max="4" width="13.25" customWidth="1"/>
    <col min="5" max="5" width="10.25" customWidth="1"/>
    <col min="6" max="6" width="11" customWidth="1"/>
    <col min="7" max="7" width="13.875" customWidth="1"/>
    <col min="8" max="8" width="6.875" customWidth="1"/>
    <col min="9" max="9" width="10.375" customWidth="1"/>
    <col min="10" max="10" width="7.375" customWidth="1"/>
    <col min="11" max="11" width="12" customWidth="1"/>
    <col min="12" max="12" width="7.5" customWidth="1"/>
    <col min="13" max="13" width="12.75" customWidth="1"/>
  </cols>
  <sheetData>
    <row r="1" spans="2:13" ht="19.5" customHeight="1" thickBot="1" x14ac:dyDescent="0.2">
      <c r="M1" s="55" t="s">
        <v>39</v>
      </c>
    </row>
    <row r="2" spans="2:13" ht="33" customHeight="1" x14ac:dyDescent="0.2">
      <c r="B2" s="54">
        <v>41880</v>
      </c>
      <c r="C2" s="54"/>
      <c r="D2" s="54"/>
      <c r="E2" s="54"/>
      <c r="F2" s="54"/>
      <c r="G2" s="54"/>
      <c r="H2" s="54"/>
      <c r="I2" s="54"/>
      <c r="J2" s="54"/>
      <c r="K2" s="54"/>
      <c r="L2" s="54"/>
      <c r="M2" s="54"/>
    </row>
    <row r="3" spans="2:13" ht="40.5" customHeight="1" x14ac:dyDescent="0.15">
      <c r="B3" s="52" t="s">
        <v>34</v>
      </c>
      <c r="C3" s="52"/>
      <c r="D3" s="52"/>
      <c r="E3" s="52"/>
      <c r="F3" s="52"/>
      <c r="G3" s="52"/>
      <c r="H3" s="52"/>
      <c r="I3" s="52"/>
      <c r="J3" s="52"/>
      <c r="K3" s="52"/>
      <c r="L3" s="52"/>
      <c r="M3" s="52"/>
    </row>
    <row r="4" spans="2:13" ht="20.25" customHeight="1" thickBot="1" x14ac:dyDescent="0.2">
      <c r="B4" s="53" t="s">
        <v>0</v>
      </c>
      <c r="C4" s="53"/>
      <c r="D4" s="53"/>
      <c r="E4" s="53"/>
      <c r="F4" s="53"/>
      <c r="G4" s="53"/>
      <c r="H4" s="53"/>
      <c r="I4" s="53"/>
      <c r="J4" s="53"/>
      <c r="K4" s="53"/>
      <c r="L4" s="53"/>
      <c r="M4" s="53"/>
    </row>
    <row r="5" spans="2:13" ht="46.5" customHeight="1" thickBot="1" x14ac:dyDescent="0.2">
      <c r="B5" s="5" t="s">
        <v>15</v>
      </c>
      <c r="C5" s="10" t="s">
        <v>6</v>
      </c>
      <c r="D5" s="3" t="s">
        <v>7</v>
      </c>
      <c r="E5" s="3" t="s">
        <v>8</v>
      </c>
      <c r="F5" s="3" t="s">
        <v>10</v>
      </c>
      <c r="G5" s="4" t="s">
        <v>16</v>
      </c>
      <c r="H5" s="4" t="s">
        <v>11</v>
      </c>
      <c r="I5" s="4" t="s">
        <v>17</v>
      </c>
      <c r="J5" s="4" t="s">
        <v>13</v>
      </c>
      <c r="K5" s="4" t="s">
        <v>18</v>
      </c>
      <c r="L5" s="4" t="s">
        <v>14</v>
      </c>
      <c r="M5" s="11" t="s">
        <v>19</v>
      </c>
    </row>
    <row r="6" spans="2:13" ht="26.25" customHeight="1" x14ac:dyDescent="0.15">
      <c r="B6" s="6" t="s">
        <v>3</v>
      </c>
      <c r="C6" s="13">
        <v>274</v>
      </c>
      <c r="D6" s="17">
        <v>132</v>
      </c>
      <c r="E6" s="18">
        <v>406</v>
      </c>
      <c r="F6" s="31" t="s">
        <v>28</v>
      </c>
      <c r="G6" s="48">
        <f>SUM(E6*2.8)</f>
        <v>1136.8</v>
      </c>
      <c r="H6" s="34" t="s">
        <v>12</v>
      </c>
      <c r="I6" s="45">
        <f>SUM(G6*0.53)</f>
        <v>602.50400000000002</v>
      </c>
      <c r="J6" s="38" t="s">
        <v>23</v>
      </c>
      <c r="K6" s="25">
        <f>SUM(G6*0.063)</f>
        <v>71.618399999999994</v>
      </c>
      <c r="L6" s="38" t="s">
        <v>24</v>
      </c>
      <c r="M6" s="28">
        <f>SUM(G6*0.045)</f>
        <v>51.155999999999999</v>
      </c>
    </row>
    <row r="7" spans="2:13" ht="26.25" customHeight="1" x14ac:dyDescent="0.15">
      <c r="B7" s="7" t="s">
        <v>4</v>
      </c>
      <c r="C7" s="14">
        <v>345</v>
      </c>
      <c r="D7" s="19">
        <f t="shared" ref="D7:D8" si="0">SUM(E7-C7)</f>
        <v>147.85714285714289</v>
      </c>
      <c r="E7" s="18">
        <f t="shared" ref="E7:E8" si="1">SUM(C7/0.7)</f>
        <v>492.85714285714289</v>
      </c>
      <c r="F7" s="32" t="s">
        <v>28</v>
      </c>
      <c r="G7" s="18">
        <f>SUM(E7*2.8)</f>
        <v>1380</v>
      </c>
      <c r="H7" s="35" t="s">
        <v>12</v>
      </c>
      <c r="I7" s="46">
        <f t="shared" ref="I7:I10" si="2">SUM(G7*0.53)</f>
        <v>731.40000000000009</v>
      </c>
      <c r="J7" s="39" t="s">
        <v>23</v>
      </c>
      <c r="K7" s="25">
        <f t="shared" ref="K7:K10" si="3">SUM(G7*0.063)</f>
        <v>86.94</v>
      </c>
      <c r="L7" s="39" t="s">
        <v>24</v>
      </c>
      <c r="M7" s="28">
        <f t="shared" ref="M7:M10" si="4">SUM(G7*0.045)</f>
        <v>62.099999999999994</v>
      </c>
    </row>
    <row r="8" spans="2:13" ht="26.25" customHeight="1" x14ac:dyDescent="0.15">
      <c r="B8" s="7" t="s">
        <v>5</v>
      </c>
      <c r="C8" s="14">
        <v>94</v>
      </c>
      <c r="D8" s="19">
        <f t="shared" si="0"/>
        <v>40.285714285714306</v>
      </c>
      <c r="E8" s="18">
        <f t="shared" si="1"/>
        <v>134.28571428571431</v>
      </c>
      <c r="F8" s="32" t="s">
        <v>28</v>
      </c>
      <c r="G8" s="18">
        <v>375</v>
      </c>
      <c r="H8" s="35" t="s">
        <v>12</v>
      </c>
      <c r="I8" s="46">
        <f t="shared" si="2"/>
        <v>198.75</v>
      </c>
      <c r="J8" s="39" t="s">
        <v>23</v>
      </c>
      <c r="K8" s="25">
        <f t="shared" si="3"/>
        <v>23.625</v>
      </c>
      <c r="L8" s="38" t="s">
        <v>24</v>
      </c>
      <c r="M8" s="28">
        <f t="shared" si="4"/>
        <v>16.875</v>
      </c>
    </row>
    <row r="9" spans="2:13" ht="26.25" customHeight="1" x14ac:dyDescent="0.15">
      <c r="B9" s="7" t="s">
        <v>1</v>
      </c>
      <c r="C9" s="14">
        <v>192</v>
      </c>
      <c r="D9" s="19">
        <v>124</v>
      </c>
      <c r="E9" s="20">
        <v>316</v>
      </c>
      <c r="F9" s="32" t="s">
        <v>28</v>
      </c>
      <c r="G9" s="18">
        <f t="shared" ref="G9:G10" si="5">SUM(E9*2.8)</f>
        <v>884.8</v>
      </c>
      <c r="H9" s="35" t="s">
        <v>12</v>
      </c>
      <c r="I9" s="46">
        <f t="shared" si="2"/>
        <v>468.94400000000002</v>
      </c>
      <c r="J9" s="39" t="s">
        <v>23</v>
      </c>
      <c r="K9" s="25">
        <f t="shared" si="3"/>
        <v>55.742399999999996</v>
      </c>
      <c r="L9" s="39" t="s">
        <v>24</v>
      </c>
      <c r="M9" s="28">
        <f t="shared" si="4"/>
        <v>39.815999999999995</v>
      </c>
    </row>
    <row r="10" spans="2:13" ht="26.25" customHeight="1" thickBot="1" x14ac:dyDescent="0.2">
      <c r="B10" s="8" t="s">
        <v>2</v>
      </c>
      <c r="C10" s="15">
        <v>300</v>
      </c>
      <c r="D10" s="21">
        <v>157</v>
      </c>
      <c r="E10" s="22">
        <f>SUM(C10:D10)</f>
        <v>457</v>
      </c>
      <c r="F10" s="33" t="s">
        <v>28</v>
      </c>
      <c r="G10" s="44">
        <f t="shared" si="5"/>
        <v>1279.5999999999999</v>
      </c>
      <c r="H10" s="36" t="s">
        <v>12</v>
      </c>
      <c r="I10" s="47">
        <f t="shared" si="2"/>
        <v>678.18799999999999</v>
      </c>
      <c r="J10" s="40" t="s">
        <v>23</v>
      </c>
      <c r="K10" s="26">
        <f t="shared" si="3"/>
        <v>80.614799999999988</v>
      </c>
      <c r="L10" s="42" t="s">
        <v>24</v>
      </c>
      <c r="M10" s="29">
        <f t="shared" si="4"/>
        <v>57.581999999999994</v>
      </c>
    </row>
    <row r="11" spans="2:13" ht="26.25" customHeight="1" thickBot="1" x14ac:dyDescent="0.2">
      <c r="B11" s="9" t="s">
        <v>9</v>
      </c>
      <c r="C11" s="16">
        <f>SUM(C6:C10)</f>
        <v>1205</v>
      </c>
      <c r="D11" s="23">
        <f>SUM(D6:D10)</f>
        <v>601.14285714285722</v>
      </c>
      <c r="E11" s="24">
        <f>SUM(E6:E10)</f>
        <v>1806.1428571428571</v>
      </c>
      <c r="F11" s="3" t="s">
        <v>28</v>
      </c>
      <c r="G11" s="24">
        <v>5057</v>
      </c>
      <c r="H11" s="37" t="s">
        <v>12</v>
      </c>
      <c r="I11" s="24">
        <f>SUM(I6:I10)</f>
        <v>2679.7860000000001</v>
      </c>
      <c r="J11" s="41" t="s">
        <v>23</v>
      </c>
      <c r="K11" s="27">
        <f>SUM(K6:K10)</f>
        <v>318.54059999999998</v>
      </c>
      <c r="L11" s="41" t="s">
        <v>24</v>
      </c>
      <c r="M11" s="30">
        <f>SUM(M6:M10)</f>
        <v>227.529</v>
      </c>
    </row>
    <row r="12" spans="2:13" ht="9" customHeight="1" x14ac:dyDescent="0.15">
      <c r="B12" s="1"/>
      <c r="C12" s="1"/>
      <c r="D12" s="1"/>
      <c r="E12" s="1"/>
      <c r="F12" s="1"/>
      <c r="G12" s="1"/>
      <c r="H12" s="1"/>
      <c r="I12" s="1"/>
      <c r="J12" s="1"/>
      <c r="K12" s="1"/>
      <c r="L12" s="1"/>
      <c r="M12" s="1"/>
    </row>
    <row r="13" spans="2:13" ht="19.5" customHeight="1" x14ac:dyDescent="0.15">
      <c r="B13" s="12" t="s">
        <v>20</v>
      </c>
      <c r="C13" s="12"/>
      <c r="D13" s="1"/>
      <c r="E13" s="1"/>
      <c r="F13" s="1"/>
      <c r="G13" s="1"/>
      <c r="H13" s="1"/>
      <c r="I13" s="1"/>
      <c r="J13" s="1"/>
      <c r="K13" s="1"/>
      <c r="L13" s="1"/>
      <c r="M13" s="1"/>
    </row>
    <row r="14" spans="2:13" ht="17.25" customHeight="1" x14ac:dyDescent="0.15">
      <c r="B14" s="1" t="s">
        <v>27</v>
      </c>
      <c r="C14" s="1"/>
      <c r="D14" s="1"/>
      <c r="E14" s="1"/>
      <c r="F14" s="1"/>
      <c r="G14" s="1"/>
      <c r="H14" s="1"/>
      <c r="I14" s="1"/>
      <c r="J14" s="1"/>
      <c r="K14" s="1"/>
      <c r="L14" s="1"/>
      <c r="M14" s="1"/>
    </row>
    <row r="15" spans="2:13" ht="17.25" customHeight="1" x14ac:dyDescent="0.15">
      <c r="B15" s="1" t="s">
        <v>30</v>
      </c>
      <c r="C15" s="1"/>
      <c r="D15" s="1"/>
      <c r="E15" s="1"/>
      <c r="F15" s="1"/>
      <c r="G15" s="1"/>
      <c r="H15" s="1"/>
      <c r="I15" s="1"/>
      <c r="J15" s="1"/>
      <c r="K15" s="1"/>
      <c r="L15" s="1"/>
      <c r="M15" s="1"/>
    </row>
    <row r="16" spans="2:13" ht="17.25" customHeight="1" x14ac:dyDescent="0.15">
      <c r="B16" s="1" t="s">
        <v>21</v>
      </c>
      <c r="C16" s="1"/>
      <c r="D16" s="1"/>
      <c r="E16" s="1"/>
      <c r="F16" s="1"/>
      <c r="G16" s="1"/>
      <c r="H16" s="1"/>
      <c r="I16" s="1"/>
      <c r="J16" s="1"/>
      <c r="K16" s="1"/>
      <c r="L16" s="1"/>
      <c r="M16" s="1"/>
    </row>
    <row r="17" spans="2:13" ht="17.25" customHeight="1" x14ac:dyDescent="0.15">
      <c r="B17" s="1" t="s">
        <v>22</v>
      </c>
      <c r="C17" s="1"/>
      <c r="D17" s="1"/>
      <c r="E17" s="1"/>
      <c r="F17" s="1"/>
      <c r="G17" s="1"/>
      <c r="H17" s="1"/>
      <c r="I17" s="1"/>
      <c r="J17" s="1"/>
      <c r="K17" s="1"/>
      <c r="L17" s="1"/>
      <c r="M17" s="1"/>
    </row>
    <row r="18" spans="2:13" ht="17.25" customHeight="1" x14ac:dyDescent="0.15">
      <c r="B18" s="1" t="s">
        <v>36</v>
      </c>
      <c r="C18" s="1"/>
      <c r="D18" s="1"/>
      <c r="E18" s="1"/>
      <c r="F18" s="1"/>
      <c r="G18" s="1"/>
      <c r="H18" s="1"/>
      <c r="I18" s="1"/>
      <c r="J18" s="1"/>
      <c r="K18" s="1"/>
      <c r="L18" s="1"/>
      <c r="M18" s="1"/>
    </row>
    <row r="19" spans="2:13" ht="17.25" customHeight="1" x14ac:dyDescent="0.15">
      <c r="B19" s="1" t="s">
        <v>37</v>
      </c>
      <c r="C19" s="1"/>
      <c r="D19" s="1"/>
      <c r="E19" s="1"/>
      <c r="F19" s="1"/>
      <c r="G19" s="1"/>
      <c r="H19" s="1"/>
      <c r="I19" s="1"/>
      <c r="J19" s="1"/>
      <c r="K19" s="1"/>
      <c r="L19" s="1"/>
      <c r="M19" s="1"/>
    </row>
    <row r="20" spans="2:13" ht="17.25" customHeight="1" x14ac:dyDescent="0.15">
      <c r="B20" s="43" t="s">
        <v>29</v>
      </c>
      <c r="C20" s="43"/>
      <c r="D20" s="43"/>
      <c r="E20" s="43"/>
      <c r="F20" s="43"/>
      <c r="G20" s="43"/>
      <c r="H20" s="43"/>
      <c r="I20" s="43"/>
      <c r="J20" s="43"/>
      <c r="K20" s="43"/>
      <c r="L20" s="1"/>
      <c r="M20" s="1"/>
    </row>
    <row r="21" spans="2:13" ht="17.25" customHeight="1" x14ac:dyDescent="0.15">
      <c r="B21" s="1" t="s">
        <v>25</v>
      </c>
      <c r="C21" s="1"/>
      <c r="D21" s="1"/>
      <c r="E21" s="1"/>
      <c r="F21" s="1"/>
      <c r="G21" s="1"/>
      <c r="H21" s="1"/>
      <c r="I21" s="1"/>
      <c r="J21" s="1"/>
      <c r="K21" s="1"/>
      <c r="L21" s="1"/>
      <c r="M21" s="1"/>
    </row>
    <row r="22" spans="2:13" ht="17.25" customHeight="1" x14ac:dyDescent="0.15">
      <c r="B22" s="1" t="s">
        <v>26</v>
      </c>
      <c r="C22" s="1"/>
      <c r="D22" s="1"/>
      <c r="E22" s="1"/>
      <c r="F22" s="1"/>
      <c r="G22" s="1"/>
      <c r="H22" s="1"/>
      <c r="I22" s="1"/>
      <c r="J22" s="1"/>
      <c r="K22" s="1"/>
      <c r="L22" s="1"/>
      <c r="M22" s="2"/>
    </row>
    <row r="23" spans="2:13" ht="12" customHeight="1" x14ac:dyDescent="0.15"/>
    <row r="24" spans="2:13" ht="17.25" customHeight="1" x14ac:dyDescent="0.15">
      <c r="B24" s="51" t="s">
        <v>31</v>
      </c>
      <c r="C24" s="49"/>
      <c r="D24" s="49"/>
      <c r="E24" s="49"/>
    </row>
    <row r="25" spans="2:13" ht="17.25" customHeight="1" x14ac:dyDescent="0.15">
      <c r="B25" s="1" t="s">
        <v>38</v>
      </c>
      <c r="C25" s="1"/>
      <c r="D25" s="1"/>
      <c r="E25" s="1"/>
      <c r="F25" s="1"/>
      <c r="G25" s="1"/>
      <c r="H25" s="1"/>
      <c r="I25" s="1"/>
      <c r="J25" s="1"/>
      <c r="K25" s="1"/>
      <c r="L25" s="1"/>
      <c r="M25" s="1"/>
    </row>
    <row r="26" spans="2:13" ht="17.25" customHeight="1" x14ac:dyDescent="0.15">
      <c r="B26" s="1" t="s">
        <v>32</v>
      </c>
      <c r="C26" s="1"/>
      <c r="D26" s="1"/>
      <c r="E26" s="1"/>
      <c r="F26" s="1"/>
      <c r="G26" s="1"/>
      <c r="H26" s="1"/>
      <c r="I26" s="1"/>
      <c r="J26" s="1"/>
      <c r="K26" s="1"/>
      <c r="L26" s="1"/>
      <c r="M26" s="1"/>
    </row>
    <row r="27" spans="2:13" ht="17.25" customHeight="1" x14ac:dyDescent="0.15">
      <c r="B27" s="50" t="s">
        <v>20</v>
      </c>
      <c r="C27" s="1"/>
      <c r="D27" s="1"/>
      <c r="E27" s="1"/>
      <c r="F27" s="1"/>
      <c r="G27" s="1"/>
      <c r="H27" s="1"/>
      <c r="I27" s="1"/>
      <c r="J27" s="1"/>
      <c r="K27" s="1"/>
      <c r="L27" s="1"/>
      <c r="M27" s="1"/>
    </row>
    <row r="28" spans="2:13" ht="17.25" customHeight="1" x14ac:dyDescent="0.15">
      <c r="B28" s="1" t="s">
        <v>33</v>
      </c>
      <c r="C28" s="1"/>
      <c r="D28" s="1"/>
      <c r="E28" s="1"/>
      <c r="F28" s="1"/>
      <c r="G28" s="1"/>
      <c r="H28" s="1"/>
      <c r="I28" s="1"/>
      <c r="J28" s="1"/>
      <c r="K28" s="1"/>
      <c r="L28" s="1"/>
      <c r="M28" s="1"/>
    </row>
    <row r="29" spans="2:13" ht="17.25" customHeight="1" x14ac:dyDescent="0.15">
      <c r="B29" s="1" t="s">
        <v>35</v>
      </c>
      <c r="C29" s="1"/>
      <c r="D29" s="1"/>
      <c r="E29" s="1"/>
      <c r="F29" s="1"/>
      <c r="G29" s="1"/>
      <c r="H29" s="1"/>
      <c r="I29" s="1"/>
      <c r="J29" s="1"/>
      <c r="K29" s="1"/>
      <c r="L29" s="1"/>
      <c r="M29" s="1"/>
    </row>
    <row r="30" spans="2:13" ht="18.75" customHeight="1" x14ac:dyDescent="0.15">
      <c r="B30" s="1"/>
      <c r="C30" s="1"/>
      <c r="D30" s="1"/>
      <c r="E30" s="1"/>
      <c r="F30" s="1"/>
      <c r="G30" s="1"/>
      <c r="H30" s="1"/>
      <c r="I30" s="1"/>
      <c r="J30" s="1"/>
      <c r="K30" s="1"/>
      <c r="L30" s="1"/>
      <c r="M30" s="1"/>
    </row>
    <row r="31" spans="2:13" ht="18.75" customHeight="1" x14ac:dyDescent="0.15">
      <c r="B31" s="1"/>
      <c r="C31" s="1"/>
      <c r="D31" s="1"/>
      <c r="E31" s="1"/>
      <c r="F31" s="1"/>
      <c r="G31" s="1"/>
      <c r="H31" s="1"/>
      <c r="I31" s="1"/>
      <c r="J31" s="1"/>
      <c r="K31" s="1"/>
      <c r="L31" s="1"/>
      <c r="M31" s="1"/>
    </row>
    <row r="32" spans="2:13" ht="18.75" customHeight="1" x14ac:dyDescent="0.15">
      <c r="B32" s="1"/>
      <c r="C32" s="1"/>
      <c r="D32" s="1"/>
      <c r="E32" s="1"/>
      <c r="F32" s="1"/>
      <c r="G32" s="1"/>
      <c r="H32" s="1"/>
      <c r="I32" s="1"/>
      <c r="J32" s="1"/>
      <c r="K32" s="1"/>
      <c r="L32" s="1"/>
      <c r="M32" s="1"/>
    </row>
    <row r="33" spans="2:13" ht="18.75" customHeight="1" x14ac:dyDescent="0.15">
      <c r="B33" s="1"/>
      <c r="C33" s="1"/>
      <c r="D33" s="1"/>
      <c r="E33" s="1"/>
      <c r="F33" s="1"/>
      <c r="G33" s="1"/>
      <c r="H33" s="1"/>
      <c r="I33" s="1"/>
      <c r="J33" s="1"/>
      <c r="K33" s="1"/>
      <c r="L33" s="1"/>
      <c r="M33" s="1"/>
    </row>
    <row r="34" spans="2:13" ht="18.75" customHeight="1" x14ac:dyDescent="0.15">
      <c r="B34" s="1"/>
      <c r="C34" s="1"/>
      <c r="D34" s="1"/>
      <c r="E34" s="1"/>
      <c r="F34" s="1"/>
      <c r="G34" s="1"/>
      <c r="H34" s="1"/>
      <c r="I34" s="1"/>
      <c r="J34" s="1"/>
      <c r="K34" s="1"/>
      <c r="L34" s="1"/>
      <c r="M34" s="1"/>
    </row>
    <row r="35" spans="2:13" ht="18.75" customHeight="1" x14ac:dyDescent="0.15">
      <c r="B35" s="1"/>
      <c r="C35" s="1"/>
      <c r="D35" s="1"/>
      <c r="E35" s="1"/>
      <c r="F35" s="1"/>
      <c r="G35" s="1"/>
      <c r="H35" s="1"/>
      <c r="I35" s="1"/>
      <c r="J35" s="1"/>
      <c r="K35" s="1"/>
      <c r="L35" s="1"/>
      <c r="M35" s="1"/>
    </row>
    <row r="36" spans="2:13" ht="18.75" customHeight="1" x14ac:dyDescent="0.15">
      <c r="B36" s="1"/>
      <c r="C36" s="1"/>
      <c r="D36" s="1"/>
      <c r="E36" s="1"/>
      <c r="F36" s="1"/>
      <c r="G36" s="1"/>
      <c r="H36" s="1"/>
      <c r="I36" s="1"/>
      <c r="J36" s="1"/>
      <c r="K36" s="1"/>
      <c r="L36" s="1"/>
      <c r="M36" s="1"/>
    </row>
    <row r="37" spans="2:13" ht="18.75" customHeight="1" x14ac:dyDescent="0.15">
      <c r="B37" s="1"/>
      <c r="C37" s="1"/>
      <c r="D37" s="1"/>
      <c r="E37" s="1"/>
      <c r="F37" s="1"/>
      <c r="G37" s="1"/>
      <c r="H37" s="1"/>
      <c r="I37" s="1"/>
      <c r="J37" s="1"/>
      <c r="K37" s="1"/>
      <c r="L37" s="1"/>
      <c r="M37" s="1"/>
    </row>
    <row r="38" spans="2:13" ht="18.75" customHeight="1" x14ac:dyDescent="0.15">
      <c r="B38" s="1"/>
      <c r="C38" s="1"/>
      <c r="D38" s="1"/>
      <c r="E38" s="1"/>
      <c r="F38" s="1"/>
      <c r="G38" s="1"/>
      <c r="H38" s="1"/>
      <c r="I38" s="1"/>
      <c r="J38" s="1"/>
      <c r="K38" s="1"/>
      <c r="L38" s="1"/>
      <c r="M38" s="1"/>
    </row>
    <row r="39" spans="2:13" ht="18.75" customHeight="1" x14ac:dyDescent="0.15">
      <c r="B39" s="1"/>
      <c r="C39" s="1"/>
      <c r="D39" s="1"/>
      <c r="E39" s="1"/>
      <c r="F39" s="1"/>
      <c r="G39" s="1"/>
      <c r="H39" s="1"/>
      <c r="I39" s="1"/>
      <c r="J39" s="1"/>
      <c r="K39" s="1"/>
      <c r="L39" s="1"/>
      <c r="M39" s="1"/>
    </row>
    <row r="40" spans="2:13" ht="18.75" customHeight="1" x14ac:dyDescent="0.15">
      <c r="B40" s="1"/>
      <c r="C40" s="1"/>
      <c r="D40" s="1"/>
      <c r="E40" s="1"/>
      <c r="F40" s="1"/>
      <c r="G40" s="1"/>
      <c r="H40" s="1"/>
      <c r="I40" s="1"/>
      <c r="J40" s="1"/>
      <c r="K40" s="1"/>
      <c r="L40" s="1"/>
      <c r="M40" s="1"/>
    </row>
    <row r="41" spans="2:13" ht="18.75" customHeight="1" x14ac:dyDescent="0.15">
      <c r="B41" s="1"/>
      <c r="C41" s="1"/>
      <c r="D41" s="1"/>
      <c r="E41" s="1"/>
      <c r="F41" s="1"/>
      <c r="G41" s="1"/>
      <c r="H41" s="1"/>
      <c r="I41" s="1"/>
      <c r="J41" s="1"/>
      <c r="K41" s="1"/>
      <c r="L41" s="1"/>
      <c r="M41" s="1"/>
    </row>
    <row r="42" spans="2:13" ht="18.75" customHeight="1" x14ac:dyDescent="0.15">
      <c r="B42" s="1"/>
      <c r="C42" s="1"/>
      <c r="D42" s="1"/>
      <c r="E42" s="1"/>
      <c r="F42" s="1"/>
      <c r="G42" s="1"/>
      <c r="H42" s="1"/>
      <c r="I42" s="1"/>
      <c r="J42" s="1"/>
      <c r="K42" s="1"/>
      <c r="L42" s="1"/>
      <c r="M42" s="1"/>
    </row>
    <row r="43" spans="2:13" ht="18.75" customHeight="1" x14ac:dyDescent="0.15">
      <c r="B43" s="1"/>
      <c r="C43" s="1"/>
      <c r="D43" s="1"/>
      <c r="E43" s="1"/>
      <c r="F43" s="1"/>
      <c r="G43" s="1"/>
      <c r="H43" s="1"/>
      <c r="I43" s="1"/>
      <c r="J43" s="1"/>
      <c r="K43" s="1"/>
      <c r="L43" s="1"/>
      <c r="M43" s="1"/>
    </row>
    <row r="44" spans="2:13" ht="18.75" customHeight="1" x14ac:dyDescent="0.15">
      <c r="B44" s="1"/>
      <c r="C44" s="1"/>
      <c r="D44" s="1"/>
      <c r="E44" s="1"/>
      <c r="F44" s="1"/>
      <c r="G44" s="1"/>
      <c r="H44" s="1"/>
      <c r="I44" s="1"/>
      <c r="J44" s="1"/>
      <c r="K44" s="1"/>
      <c r="L44" s="1"/>
      <c r="M44" s="1"/>
    </row>
    <row r="45" spans="2:13" ht="18.75" customHeight="1" x14ac:dyDescent="0.15">
      <c r="B45" s="1"/>
      <c r="C45" s="1"/>
      <c r="D45" s="1"/>
      <c r="E45" s="1"/>
      <c r="F45" s="1"/>
      <c r="G45" s="1"/>
      <c r="H45" s="1"/>
      <c r="I45" s="1"/>
      <c r="J45" s="1"/>
      <c r="K45" s="1"/>
      <c r="L45" s="1"/>
      <c r="M45" s="1"/>
    </row>
    <row r="46" spans="2:13" ht="18.75" customHeight="1" x14ac:dyDescent="0.15">
      <c r="B46" s="1"/>
      <c r="C46" s="1"/>
      <c r="D46" s="1"/>
      <c r="E46" s="1"/>
      <c r="F46" s="1"/>
      <c r="G46" s="1"/>
      <c r="H46" s="1"/>
      <c r="I46" s="1"/>
      <c r="J46" s="1"/>
      <c r="K46" s="1"/>
      <c r="L46" s="1"/>
      <c r="M46" s="1"/>
    </row>
    <row r="47" spans="2:13" ht="18.75" customHeight="1" x14ac:dyDescent="0.15">
      <c r="B47" s="1"/>
      <c r="C47" s="1"/>
      <c r="D47" s="1"/>
      <c r="E47" s="1"/>
      <c r="F47" s="1"/>
      <c r="G47" s="1"/>
      <c r="H47" s="1"/>
      <c r="I47" s="1"/>
      <c r="J47" s="1"/>
      <c r="K47" s="1"/>
      <c r="L47" s="1"/>
      <c r="M47" s="1"/>
    </row>
  </sheetData>
  <mergeCells count="3">
    <mergeCell ref="B2:M2"/>
    <mergeCell ref="B3:M3"/>
    <mergeCell ref="B4:M4"/>
  </mergeCells>
  <phoneticPr fontId="1"/>
  <printOptions horizontalCentered="1" verticalCentered="1"/>
  <pageMargins left="0.31496062992125984" right="0.31496062992125984" top="0.19685039370078741" bottom="0.15748031496062992" header="0" footer="0"/>
  <pageSetup paperSize="9"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かずと</dc:creator>
  <cp:lastModifiedBy>okubo</cp:lastModifiedBy>
  <cp:lastPrinted>2014-11-01T01:41:12Z</cp:lastPrinted>
  <dcterms:created xsi:type="dcterms:W3CDTF">2013-02-13T07:40:27Z</dcterms:created>
  <dcterms:modified xsi:type="dcterms:W3CDTF">2014-11-01T01:41:18Z</dcterms:modified>
</cp:coreProperties>
</file>